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СГОЗ" sheetId="1" r:id="rId1"/>
    <sheet name="Лист2" sheetId="2" r:id="rId2"/>
    <sheet name="Лист3" sheetId="3" r:id="rId3"/>
  </sheets>
  <definedNames>
    <definedName name="_ftn1" localSheetId="1">Лист2!$A$70</definedName>
    <definedName name="_ftnref1" localSheetId="1">Лист2!#REF!</definedName>
  </definedNames>
  <calcPr calcId="145621"/>
</workbook>
</file>

<file path=xl/calcChain.xml><?xml version="1.0" encoding="utf-8"?>
<calcChain xmlns="http://schemas.openxmlformats.org/spreadsheetml/2006/main">
  <c r="O15" i="1" l="1"/>
  <c r="P15" i="1"/>
  <c r="O14" i="1"/>
  <c r="P14" i="1"/>
  <c r="O17" i="1" l="1"/>
  <c r="O13" i="1"/>
  <c r="O12" i="1"/>
  <c r="O11" i="1"/>
  <c r="C6" i="1"/>
  <c r="I43" i="2"/>
  <c r="I45" i="2" s="1"/>
  <c r="O18" i="1" l="1"/>
  <c r="C8" i="1" l="1"/>
  <c r="C10" i="1" s="1"/>
  <c r="F6" i="1"/>
  <c r="E6" i="1"/>
  <c r="G6" i="1"/>
  <c r="K14" i="1" l="1"/>
  <c r="K15" i="1"/>
  <c r="K18" i="1" l="1"/>
</calcChain>
</file>

<file path=xl/sharedStrings.xml><?xml version="1.0" encoding="utf-8"?>
<sst xmlns="http://schemas.openxmlformats.org/spreadsheetml/2006/main" count="115" uniqueCount="81">
  <si>
    <t xml:space="preserve">местный </t>
  </si>
  <si>
    <t>краевой админ</t>
  </si>
  <si>
    <t>субвенция</t>
  </si>
  <si>
    <t>питание</t>
  </si>
  <si>
    <t>СГОЗ</t>
  </si>
  <si>
    <t>п 4 ч 1 ст 93</t>
  </si>
  <si>
    <t>У единственного поставщика (подрядчика, исполнителя) в соответствии с пунктом 8 части 1 статьи 93 Федерального закона №44-ФЗ</t>
  </si>
  <si>
    <t>У единственного поставщика (подрядчика, исполнителя) в соответствии с пунктом 29 части 1 статьи 93 Федерального закона №44-ФЗ</t>
  </si>
  <si>
    <t>У единственного поставщика (подрядчика, исполнителя) в соответствии с пунктом 5 части 1 статьи 93 Федерального закона №44-ФЗ</t>
  </si>
  <si>
    <t>У единственного поставщика (подрядчика, исполнителя) в соответствии с пунктом 4 части 1 статьи 93 Федерального закона №44-ФЗ</t>
  </si>
  <si>
    <t>У субъектов малого предпринимательства, социально ориентированных некоммерческих организаций</t>
  </si>
  <si>
    <r>
      <t xml:space="preserve">Осуществляемых путем проведения аукциона </t>
    </r>
    <r>
      <rPr>
        <sz val="8"/>
        <color theme="1"/>
        <rFont val="Times New Roman"/>
        <family val="1"/>
        <charset val="204"/>
      </rPr>
      <t>(на основании № 94-ФЗ ст. 41.1</t>
    </r>
  </si>
  <si>
    <t>Всего планируемых в текущем году</t>
  </si>
  <si>
    <t>тепло</t>
  </si>
  <si>
    <t>электрич</t>
  </si>
  <si>
    <t>У единственного поставщика (подрядчика, исполнителя) в соответствии с пунктом 1 части 1 статьи 93 Федерального закона №44-ФЗ</t>
  </si>
  <si>
    <t>связь</t>
  </si>
  <si>
    <t>до 20 милл но не более 50%</t>
  </si>
  <si>
    <t>Возможные цифры</t>
  </si>
  <si>
    <t>Фактические цифры</t>
  </si>
  <si>
    <t>КБК</t>
  </si>
  <si>
    <t>ОКВЭД</t>
  </si>
  <si>
    <t>ОКПД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</si>
  <si>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</si>
  <si>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</si>
  <si>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</si>
  <si>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</si>
  <si>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</si>
  <si>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</si>
  <si>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</si>
  <si>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</si>
  <si>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</si>
  <si>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</si>
  <si>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</si>
  <si>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</t>
  </si>
  <si>
    <t>(мес., год)</t>
  </si>
  <si>
    <t>Срок исполнения контракта (месяц, год)</t>
  </si>
  <si>
    <t>Оказание услуг электроснабжения</t>
  </si>
  <si>
    <t>Единственный поставщик п.29 ч.1 ст.93 44-ФЗ</t>
  </si>
  <si>
    <t>Оказание услуг теплоснабжения</t>
  </si>
  <si>
    <t>Единственный поставщик п.8 ч.1 ст.93 44-ФЗ</t>
  </si>
  <si>
    <t>Единственный поставщик п.1 ч.1 ст.93 44-ФЗ</t>
  </si>
  <si>
    <t>Оказание услуг доступа краевой системе мониторинга транспортных средств с использованием спутниковой аппаратуры навигации Глонасс</t>
  </si>
  <si>
    <t>Единственный поставщик п.4 ч.1 ст.93 44-ФЗ</t>
  </si>
  <si>
    <t>Приобретение нефтепродуктов, масла, смазки и технические жидкости</t>
  </si>
  <si>
    <t>Единственный поставщик п.5 ч.1 ст.93 44-ФЗ</t>
  </si>
  <si>
    <t>На основании № 94-ФЗ ст. 41.1</t>
  </si>
  <si>
    <t>Услуга по оформлению подписки на периодические печатные издания</t>
  </si>
  <si>
    <t>Оплата услуг медицинского осмотра сотрудников</t>
  </si>
  <si>
    <t>Оплата услуг предрейсового медицинского осмотра сотрудников</t>
  </si>
  <si>
    <t>ТО</t>
  </si>
  <si>
    <t>Тревожная кнопка</t>
  </si>
  <si>
    <t>страховка</t>
  </si>
  <si>
    <t>Аттестация рабочих мест</t>
  </si>
  <si>
    <t>Оплата за обучение сотрудников</t>
  </si>
  <si>
    <t>Приобретение учебной мебели</t>
  </si>
  <si>
    <t>Приобретение учебной литературы</t>
  </si>
  <si>
    <t>Приобретение канцелярских товаров</t>
  </si>
  <si>
    <t>Приобретение товаров бытовой химии</t>
  </si>
  <si>
    <t>Приобретение бланков, журналов</t>
  </si>
  <si>
    <t>Оплата услуг в части информационно - технического обеспечения: программное обеспечение</t>
  </si>
  <si>
    <t>Приобретение спортивного инвентаря</t>
  </si>
  <si>
    <t>Приобретение продуктов питания</t>
  </si>
  <si>
    <t>дератизация</t>
  </si>
  <si>
    <t>диагностика</t>
  </si>
  <si>
    <t>промывка</t>
  </si>
  <si>
    <t>Приборы учета</t>
  </si>
  <si>
    <t>Замеры сопротивления</t>
  </si>
  <si>
    <t>Итого</t>
  </si>
  <si>
    <t>Оказание услуг предоставление доступа к местной телефонной связи</t>
  </si>
  <si>
    <t>Оказание услуг предоставление услуг сети широкополосного доступа</t>
  </si>
  <si>
    <t>Ремонтные работы</t>
  </si>
  <si>
    <t>Приобретение картриждей</t>
  </si>
  <si>
    <t>охранно-пожарная сигнализация</t>
  </si>
  <si>
    <t>Обслуживание "Лавина"</t>
  </si>
  <si>
    <t>Приобретение компьютерной техники</t>
  </si>
  <si>
    <t>ремонт</t>
  </si>
  <si>
    <t>Единственный поставщик п.45 ч.1 ст.93 44-ФЗ</t>
  </si>
  <si>
    <t xml:space="preserve">  </t>
  </si>
  <si>
    <t xml:space="preserve"> </t>
  </si>
  <si>
    <t>медосмотр админ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</si>
</sst>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#,##0.00\ &quot;₽&quot;"/>
    <numFmt numFmtId="165" formatCode="#,##0.000\ &quot;₽&quot;"/>
    <numFmt numFmtId="166" formatCode="0.0000"/>
    <numFmt numFmtId="167" formatCode="_-* #,##0.000\ &quot;₽&quot;_-;\-* #,##0.000\ &quot;₽&quot;_-;_-* &quot;-&quot;??\ &quot;₽&quot;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164" fontId="0" fillId="0" borderId="0" xfId="0" applyNumberFormat="1"/>
    <xf numFmtId="0" fontId="0" fillId="0" borderId="0" xfId="0" applyNumberForma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4" fontId="0" fillId="0" borderId="0" xfId="1" applyFont="1"/>
    <xf numFmtId="44" fontId="0" fillId="0" borderId="0" xfId="0" applyNumberFormat="1"/>
    <xf numFmtId="0" fontId="0" fillId="0" borderId="0" xfId="0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2" applyAlignment="1">
      <alignment vertical="center"/>
    </xf>
    <xf numFmtId="2" fontId="3" fillId="0" borderId="2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65" fontId="0" fillId="0" borderId="0" xfId="0" applyNumberFormat="1"/>
    <xf numFmtId="166" fontId="0" fillId="0" borderId="0" xfId="0" applyNumberFormat="1"/>
    <xf numFmtId="167" fontId="0" fillId="0" borderId="0" xfId="1" applyNumberFormat="1" applyFont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8"/>
  <sheetViews>
    <sheetView tabSelected="1" topLeftCell="A4" workbookViewId="0">
      <selection activeCell="P18" sqref="P18"/>
    </sheetView>
  </sheetViews>
  <sheetFormatPr defaultRowHeight="15" x14ac:dyDescent="0.25"/>
  <cols>
    <col min="2" max="2" width="15.42578125" customWidth="1"/>
    <col min="3" max="3" width="14.5703125" bestFit="1" customWidth="1"/>
    <col min="5" max="5" width="9.5703125" customWidth="1"/>
    <col min="11" max="11" width="14.5703125" bestFit="1" customWidth="1"/>
    <col min="15" max="15" width="10.5703125" bestFit="1" customWidth="1"/>
    <col min="16" max="16" width="12.28515625" bestFit="1" customWidth="1"/>
  </cols>
  <sheetData>
    <row r="1" spans="2:16" x14ac:dyDescent="0.25">
      <c r="B1" t="s">
        <v>76</v>
      </c>
      <c r="C1" s="5">
        <v>2100000</v>
      </c>
      <c r="E1">
        <v>211</v>
      </c>
      <c r="F1">
        <v>213</v>
      </c>
      <c r="G1">
        <v>290</v>
      </c>
    </row>
    <row r="2" spans="2:16" x14ac:dyDescent="0.25">
      <c r="B2" t="s">
        <v>0</v>
      </c>
      <c r="C2">
        <v>4619504</v>
      </c>
      <c r="E2">
        <v>1397345</v>
      </c>
      <c r="F2">
        <v>421998</v>
      </c>
      <c r="G2">
        <v>6556</v>
      </c>
    </row>
    <row r="3" spans="2:16" x14ac:dyDescent="0.25">
      <c r="B3" t="s">
        <v>1</v>
      </c>
      <c r="C3">
        <v>1853979</v>
      </c>
      <c r="E3">
        <v>1387081</v>
      </c>
      <c r="F3">
        <v>418898</v>
      </c>
    </row>
    <row r="4" spans="2:16" x14ac:dyDescent="0.25">
      <c r="B4" t="s">
        <v>2</v>
      </c>
      <c r="C4">
        <v>8793118</v>
      </c>
      <c r="E4">
        <v>6424279</v>
      </c>
      <c r="F4">
        <v>1940132</v>
      </c>
    </row>
    <row r="5" spans="2:16" x14ac:dyDescent="0.25">
      <c r="B5" t="s">
        <v>3</v>
      </c>
      <c r="C5">
        <v>1049107</v>
      </c>
    </row>
    <row r="6" spans="2:16" x14ac:dyDescent="0.25">
      <c r="C6" s="1">
        <f>SUM(C1:C5)</f>
        <v>18415708</v>
      </c>
      <c r="D6" s="1"/>
      <c r="E6" s="2">
        <f>SUM(E2:E4)</f>
        <v>9208705</v>
      </c>
      <c r="F6" s="2">
        <f>SUM(F2:F5)</f>
        <v>2781028</v>
      </c>
      <c r="G6" s="2">
        <f t="shared" ref="G6" si="0">SUM(G2:G5)</f>
        <v>6556</v>
      </c>
    </row>
    <row r="8" spans="2:16" x14ac:dyDescent="0.25">
      <c r="B8" t="s">
        <v>4</v>
      </c>
      <c r="C8" s="1">
        <f>C6-E6-F6-G6</f>
        <v>6419419</v>
      </c>
    </row>
    <row r="9" spans="2:16" ht="30" x14ac:dyDescent="0.25">
      <c r="K9" s="7" t="s">
        <v>18</v>
      </c>
      <c r="O9" s="7" t="s">
        <v>19</v>
      </c>
    </row>
    <row r="10" spans="2:16" ht="15.75" thickBot="1" x14ac:dyDescent="0.3">
      <c r="B10" t="s">
        <v>5</v>
      </c>
      <c r="C10" s="1">
        <f>C8*5%</f>
        <v>320970.95</v>
      </c>
    </row>
    <row r="11" spans="2:16" ht="15.75" thickBot="1" x14ac:dyDescent="0.3">
      <c r="B11" s="3" t="s">
        <v>6</v>
      </c>
      <c r="K11" s="5">
        <v>1906960</v>
      </c>
      <c r="L11" t="s">
        <v>13</v>
      </c>
      <c r="O11">
        <f>Лист2!I7</f>
        <v>1906.96</v>
      </c>
    </row>
    <row r="12" spans="2:16" ht="15.75" thickBot="1" x14ac:dyDescent="0.3">
      <c r="B12" s="3" t="s">
        <v>15</v>
      </c>
      <c r="K12" s="5">
        <v>6700</v>
      </c>
      <c r="L12" t="s">
        <v>16</v>
      </c>
      <c r="O12">
        <f>Лист2!I8</f>
        <v>6.7</v>
      </c>
    </row>
    <row r="13" spans="2:16" ht="15.75" thickBot="1" x14ac:dyDescent="0.3">
      <c r="B13" s="4" t="s">
        <v>7</v>
      </c>
      <c r="K13" s="1">
        <v>146440</v>
      </c>
      <c r="L13" t="s">
        <v>14</v>
      </c>
      <c r="O13">
        <f>Лист2!I6</f>
        <v>146.44</v>
      </c>
    </row>
    <row r="14" spans="2:16" ht="15.75" thickBot="1" x14ac:dyDescent="0.3">
      <c r="B14" s="4" t="s">
        <v>8</v>
      </c>
      <c r="K14" s="1">
        <f>C8*50%</f>
        <v>3209709.5</v>
      </c>
      <c r="L14" t="s">
        <v>17</v>
      </c>
      <c r="O14">
        <f>Лист2!I11+Лист2!I14+Лист2!I15+Лист2!I16+Лист2!I17+Лист2!I19+Лист2!I24+Лист2!I23+Лист2!I29+Лист2!I31+Лист2!I32+Лист2!I33+Лист2!I40+Лист2!I42+Лист2!I34+Лист2!I22</f>
        <v>1954.2440000000004</v>
      </c>
      <c r="P14">
        <f>Лист2!I14+Лист2!I15+Лист2!I16+Лист2!I17+Лист2!I19+Лист2!I22+Лист2!I23+Лист2!I24+Лист2!I29+Лист2!I31+Лист2!I32+Лист2!I33+Лист2!I40+Лист2!I42+Лист2!I11+Лист2!I34</f>
        <v>1954.2440000000001</v>
      </c>
    </row>
    <row r="15" spans="2:16" ht="15.75" thickBot="1" x14ac:dyDescent="0.3">
      <c r="B15" s="4" t="s">
        <v>9</v>
      </c>
      <c r="K15" s="1">
        <f>C8*5%</f>
        <v>320970.95</v>
      </c>
      <c r="O15" s="22">
        <f>Лист2!I9+Лист2!I10+Лист2!I13+Лист2!I18+Лист2!I20+Лист2!I21+Лист2!I25+Лист2!I26+Лист2!I27+Лист2!I28+Лист2!I35+Лист2!I36+Лист2!I37+Лист2!I38+Лист2!I39+Лист2!I41+Лист2!I30</f>
        <v>290.07400000000001</v>
      </c>
      <c r="P15" s="20">
        <f>Лист2!I9+Лист2!I10+Лист2!I13+Лист2!I18+Лист2!I20+Лист2!I25+Лист2!I26+Лист2!I27+Лист2!I28+Лист2!I30+Лист2!I35+Лист2!I36+Лист2!I37+Лист2!I38+Лист2!I41+Лист2!I39+Лист2!I21</f>
        <v>290.07400000000001</v>
      </c>
    </row>
    <row r="16" spans="2:16" ht="15.75" thickBot="1" x14ac:dyDescent="0.3">
      <c r="B16" s="4" t="s">
        <v>10</v>
      </c>
      <c r="O16" t="s">
        <v>79</v>
      </c>
    </row>
    <row r="17" spans="2:15" ht="15.75" thickBot="1" x14ac:dyDescent="0.3">
      <c r="B17" s="4" t="s">
        <v>11</v>
      </c>
      <c r="K17" s="1">
        <v>2100000</v>
      </c>
      <c r="O17">
        <f>Лист2!I12</f>
        <v>2100</v>
      </c>
    </row>
    <row r="18" spans="2:15" ht="15.75" thickBot="1" x14ac:dyDescent="0.3">
      <c r="B18" s="4" t="s">
        <v>12</v>
      </c>
      <c r="K18" s="6">
        <f>SUM(K11:K17)</f>
        <v>7690780.4500000002</v>
      </c>
      <c r="O18" s="21">
        <f>SUM(O11:O17)</f>
        <v>6404.4179999999997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7" workbookViewId="0">
      <selection activeCell="I9" sqref="I9"/>
    </sheetView>
  </sheetViews>
  <sheetFormatPr defaultRowHeight="15" x14ac:dyDescent="0.25"/>
  <cols>
    <col min="1" max="1" width="24.140625" customWidth="1"/>
  </cols>
  <sheetData>
    <row r="1" spans="1:14" ht="15.75" thickBot="1" x14ac:dyDescent="0.3">
      <c r="A1" s="23" t="s">
        <v>20</v>
      </c>
      <c r="B1" s="23" t="s">
        <v>21</v>
      </c>
      <c r="C1" s="23" t="s">
        <v>22</v>
      </c>
      <c r="D1" s="26" t="s">
        <v>23</v>
      </c>
      <c r="E1" s="27"/>
      <c r="F1" s="27"/>
      <c r="G1" s="27"/>
      <c r="H1" s="27"/>
      <c r="I1" s="27"/>
      <c r="J1" s="27"/>
      <c r="K1" s="27"/>
      <c r="L1" s="28"/>
      <c r="M1" s="23" t="s">
        <v>24</v>
      </c>
      <c r="N1" s="23" t="s">
        <v>25</v>
      </c>
    </row>
    <row r="2" spans="1:14" ht="128.25" customHeight="1" thickBot="1" x14ac:dyDescent="0.3">
      <c r="A2" s="24"/>
      <c r="B2" s="24"/>
      <c r="C2" s="24"/>
      <c r="D2" s="23" t="s">
        <v>26</v>
      </c>
      <c r="E2" s="23" t="s">
        <v>27</v>
      </c>
      <c r="F2" s="23" t="s">
        <v>28</v>
      </c>
      <c r="G2" s="23" t="s">
        <v>29</v>
      </c>
      <c r="H2" s="23" t="s">
        <v>30</v>
      </c>
      <c r="I2" s="23" t="s">
        <v>31</v>
      </c>
      <c r="J2" s="29" t="s">
        <v>32</v>
      </c>
      <c r="K2" s="26" t="s">
        <v>33</v>
      </c>
      <c r="L2" s="28"/>
      <c r="M2" s="24"/>
      <c r="N2" s="24"/>
    </row>
    <row r="3" spans="1:14" ht="44.2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30"/>
      <c r="K3" s="8" t="s">
        <v>34</v>
      </c>
      <c r="L3" s="23" t="s">
        <v>36</v>
      </c>
      <c r="M3" s="24"/>
      <c r="N3" s="24"/>
    </row>
    <row r="4" spans="1:14" ht="15.75" thickBot="1" x14ac:dyDescent="0.3">
      <c r="A4" s="25"/>
      <c r="B4" s="25"/>
      <c r="C4" s="25"/>
      <c r="D4" s="25"/>
      <c r="E4" s="25"/>
      <c r="F4" s="25"/>
      <c r="G4" s="25"/>
      <c r="H4" s="25"/>
      <c r="I4" s="25"/>
      <c r="J4" s="30"/>
      <c r="K4" s="9" t="s">
        <v>35</v>
      </c>
      <c r="L4" s="25"/>
      <c r="M4" s="25"/>
      <c r="N4" s="25"/>
    </row>
    <row r="5" spans="1:14" ht="15.75" thickBot="1" x14ac:dyDescent="0.3">
      <c r="A5" s="10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</row>
    <row r="6" spans="1:14" ht="68.25" thickBot="1" x14ac:dyDescent="0.3">
      <c r="A6" s="19" t="s">
        <v>78</v>
      </c>
      <c r="B6" s="12"/>
      <c r="C6" s="12"/>
      <c r="D6" s="12">
        <v>1</v>
      </c>
      <c r="E6" s="12" t="s">
        <v>37</v>
      </c>
      <c r="F6" s="12"/>
      <c r="G6" s="12"/>
      <c r="H6" s="12"/>
      <c r="I6" s="12">
        <v>146.44</v>
      </c>
      <c r="J6" s="12"/>
      <c r="K6" s="12"/>
      <c r="L6" s="12"/>
      <c r="M6" s="12" t="s">
        <v>38</v>
      </c>
      <c r="N6" s="12"/>
    </row>
    <row r="7" spans="1:14" ht="68.25" thickBot="1" x14ac:dyDescent="0.3">
      <c r="A7" s="14">
        <v>9.8007020110161592E+19</v>
      </c>
      <c r="B7" s="12"/>
      <c r="C7" s="12"/>
      <c r="D7" s="12">
        <v>2</v>
      </c>
      <c r="E7" s="12" t="s">
        <v>39</v>
      </c>
      <c r="F7" s="12"/>
      <c r="G7" s="12"/>
      <c r="H7" s="12"/>
      <c r="I7" s="12">
        <v>1906.96</v>
      </c>
      <c r="J7" s="12"/>
      <c r="K7" s="12"/>
      <c r="L7" s="12"/>
      <c r="M7" s="12" t="s">
        <v>40</v>
      </c>
      <c r="N7" s="12"/>
    </row>
    <row r="8" spans="1:14" ht="90.75" thickBot="1" x14ac:dyDescent="0.3">
      <c r="A8" s="14"/>
      <c r="B8" s="12"/>
      <c r="C8" s="12"/>
      <c r="D8" s="12"/>
      <c r="E8" s="12" t="s">
        <v>69</v>
      </c>
      <c r="F8" s="12"/>
      <c r="G8" s="12"/>
      <c r="H8" s="12"/>
      <c r="I8" s="17">
        <v>6.7</v>
      </c>
      <c r="J8" s="12"/>
      <c r="K8" s="12"/>
      <c r="L8" s="12"/>
      <c r="M8" s="12" t="s">
        <v>41</v>
      </c>
      <c r="N8" s="12"/>
    </row>
    <row r="9" spans="1:14" ht="90.75" thickBot="1" x14ac:dyDescent="0.3">
      <c r="A9" s="14">
        <v>9.8007020117564601E+20</v>
      </c>
      <c r="B9" s="12"/>
      <c r="C9" s="12"/>
      <c r="D9" s="12">
        <v>3</v>
      </c>
      <c r="E9" s="12" t="s">
        <v>70</v>
      </c>
      <c r="F9" s="12"/>
      <c r="G9" s="12"/>
      <c r="H9" s="12"/>
      <c r="I9" s="15">
        <v>26.8</v>
      </c>
      <c r="J9" s="12"/>
      <c r="K9" s="12"/>
      <c r="L9" s="12"/>
      <c r="M9" s="12" t="s">
        <v>43</v>
      </c>
      <c r="N9" s="12"/>
    </row>
    <row r="10" spans="1:14" ht="192" thickBot="1" x14ac:dyDescent="0.3">
      <c r="A10" s="14">
        <v>9.8007020110161592E+19</v>
      </c>
      <c r="B10" s="12"/>
      <c r="C10" s="12"/>
      <c r="D10" s="12">
        <v>4</v>
      </c>
      <c r="E10" s="12" t="s">
        <v>42</v>
      </c>
      <c r="F10" s="12"/>
      <c r="G10" s="12"/>
      <c r="H10" s="12"/>
      <c r="I10" s="15">
        <v>58.8</v>
      </c>
      <c r="J10" s="12"/>
      <c r="K10" s="12"/>
      <c r="L10" s="12"/>
      <c r="M10" s="12" t="s">
        <v>43</v>
      </c>
      <c r="N10" s="12"/>
    </row>
    <row r="11" spans="1:14" ht="79.5" thickBot="1" x14ac:dyDescent="0.3">
      <c r="A11" s="14">
        <v>9.8007020110161592E+19</v>
      </c>
      <c r="B11" s="12"/>
      <c r="C11" s="12"/>
      <c r="D11" s="12">
        <v>5</v>
      </c>
      <c r="E11" s="12" t="s">
        <v>44</v>
      </c>
      <c r="F11" s="12"/>
      <c r="G11" s="12"/>
      <c r="H11" s="12"/>
      <c r="I11" s="18">
        <v>431.25</v>
      </c>
      <c r="J11" s="12"/>
      <c r="K11" s="12"/>
      <c r="L11" s="12"/>
      <c r="M11" s="12" t="s">
        <v>45</v>
      </c>
      <c r="N11" s="12"/>
    </row>
    <row r="12" spans="1:14" ht="45.75" thickBot="1" x14ac:dyDescent="0.3">
      <c r="A12" s="14">
        <v>9.8007020117564601E+20</v>
      </c>
      <c r="B12" s="12"/>
      <c r="C12" s="12"/>
      <c r="D12" s="12">
        <v>7</v>
      </c>
      <c r="E12" s="12" t="s">
        <v>71</v>
      </c>
      <c r="F12" s="12"/>
      <c r="G12" s="12"/>
      <c r="H12" s="12"/>
      <c r="I12" s="17">
        <v>2100</v>
      </c>
      <c r="J12" s="12"/>
      <c r="K12" s="12"/>
      <c r="L12" s="12"/>
      <c r="M12" s="12" t="s">
        <v>46</v>
      </c>
      <c r="N12" s="12"/>
    </row>
    <row r="13" spans="1:14" ht="90.75" thickBot="1" x14ac:dyDescent="0.3">
      <c r="A13" s="14">
        <v>9.8007020117564601E+20</v>
      </c>
      <c r="B13" s="12"/>
      <c r="C13" s="12"/>
      <c r="D13" s="12">
        <v>8</v>
      </c>
      <c r="E13" s="12" t="s">
        <v>47</v>
      </c>
      <c r="F13" s="12"/>
      <c r="G13" s="12"/>
      <c r="H13" s="12"/>
      <c r="I13" s="15">
        <v>15</v>
      </c>
      <c r="J13" s="12"/>
      <c r="K13" s="12"/>
      <c r="L13" s="12"/>
      <c r="M13" s="12" t="s">
        <v>43</v>
      </c>
      <c r="N13" s="12"/>
    </row>
    <row r="14" spans="1:14" ht="68.25" thickBot="1" x14ac:dyDescent="0.3">
      <c r="A14" s="14">
        <v>9.8007020118161605E+19</v>
      </c>
      <c r="B14" s="12"/>
      <c r="C14" s="12"/>
      <c r="D14" s="12">
        <v>9</v>
      </c>
      <c r="E14" s="12" t="s">
        <v>48</v>
      </c>
      <c r="F14" s="12"/>
      <c r="G14" s="12"/>
      <c r="H14" s="12"/>
      <c r="I14" s="18">
        <v>60</v>
      </c>
      <c r="J14" s="12"/>
      <c r="K14" s="12"/>
      <c r="L14" s="12"/>
      <c r="M14" s="12" t="s">
        <v>45</v>
      </c>
      <c r="N14" s="12"/>
    </row>
    <row r="15" spans="1:14" ht="68.25" thickBot="1" x14ac:dyDescent="0.3">
      <c r="A15" s="14">
        <v>9.8007020118161605E+19</v>
      </c>
      <c r="B15" s="12"/>
      <c r="C15" s="12"/>
      <c r="D15" s="12">
        <v>10</v>
      </c>
      <c r="E15" s="12" t="s">
        <v>48</v>
      </c>
      <c r="F15" s="12"/>
      <c r="G15" s="12"/>
      <c r="H15" s="12"/>
      <c r="I15" s="18">
        <v>38.5</v>
      </c>
      <c r="J15" s="12"/>
      <c r="K15" s="12"/>
      <c r="L15" s="12"/>
      <c r="M15" s="12" t="s">
        <v>45</v>
      </c>
      <c r="N15" s="12"/>
    </row>
    <row r="16" spans="1:14" ht="90.75" thickBot="1" x14ac:dyDescent="0.3">
      <c r="A16" s="14">
        <v>9.8007020118161605E+19</v>
      </c>
      <c r="B16" s="12"/>
      <c r="C16" s="12"/>
      <c r="D16" s="12">
        <v>11</v>
      </c>
      <c r="E16" s="12" t="s">
        <v>49</v>
      </c>
      <c r="F16" s="12"/>
      <c r="G16" s="12"/>
      <c r="H16" s="12"/>
      <c r="I16" s="18">
        <v>63.734000000000002</v>
      </c>
      <c r="J16" s="12"/>
      <c r="K16" s="12"/>
      <c r="L16" s="12"/>
      <c r="M16" s="12" t="s">
        <v>45</v>
      </c>
      <c r="N16" s="12"/>
    </row>
    <row r="17" spans="1:14" ht="68.25" thickBot="1" x14ac:dyDescent="0.3">
      <c r="A17" s="14">
        <v>9.8007020118161605E+19</v>
      </c>
      <c r="B17" s="12"/>
      <c r="C17" s="12"/>
      <c r="D17" s="12">
        <v>12</v>
      </c>
      <c r="E17" s="12" t="s">
        <v>50</v>
      </c>
      <c r="F17" s="12"/>
      <c r="G17" s="12"/>
      <c r="H17" s="12"/>
      <c r="I17" s="18">
        <v>23.1</v>
      </c>
      <c r="J17" s="12"/>
      <c r="K17" s="12"/>
      <c r="L17" s="12"/>
      <c r="M17" s="12" t="s">
        <v>45</v>
      </c>
      <c r="N17" s="12"/>
    </row>
    <row r="18" spans="1:14" ht="68.25" thickBot="1" x14ac:dyDescent="0.3">
      <c r="A18" s="14">
        <v>9.8007020118161605E+19</v>
      </c>
      <c r="B18" s="12"/>
      <c r="C18" s="12"/>
      <c r="D18" s="12">
        <v>13</v>
      </c>
      <c r="E18" s="12" t="s">
        <v>51</v>
      </c>
      <c r="F18" s="12"/>
      <c r="G18" s="12"/>
      <c r="H18" s="12"/>
      <c r="I18" s="15">
        <v>24</v>
      </c>
      <c r="J18" s="12"/>
      <c r="K18" s="12"/>
      <c r="L18" s="12"/>
      <c r="M18" s="12" t="s">
        <v>43</v>
      </c>
      <c r="N18" s="12"/>
    </row>
    <row r="19" spans="1:14" ht="68.25" thickBot="1" x14ac:dyDescent="0.3">
      <c r="A19" s="14">
        <v>9.8007020118161605E+19</v>
      </c>
      <c r="B19" s="12"/>
      <c r="C19" s="12"/>
      <c r="D19" s="12">
        <v>14</v>
      </c>
      <c r="E19" s="12" t="s">
        <v>52</v>
      </c>
      <c r="F19" s="12"/>
      <c r="G19" s="12"/>
      <c r="H19" s="12"/>
      <c r="I19" s="18">
        <v>19.975999999999999</v>
      </c>
      <c r="J19" s="12"/>
      <c r="K19" s="12"/>
      <c r="L19" s="12"/>
      <c r="M19" s="12" t="s">
        <v>77</v>
      </c>
      <c r="N19" s="12"/>
    </row>
    <row r="20" spans="1:14" ht="68.25" thickBot="1" x14ac:dyDescent="0.3">
      <c r="A20" s="14">
        <v>9.8007020117564601E+20</v>
      </c>
      <c r="B20" s="12"/>
      <c r="C20" s="12"/>
      <c r="D20" s="12">
        <v>15</v>
      </c>
      <c r="E20" s="12" t="s">
        <v>53</v>
      </c>
      <c r="F20" s="12"/>
      <c r="G20" s="12"/>
      <c r="H20" s="12"/>
      <c r="I20" s="15">
        <v>9.6</v>
      </c>
      <c r="J20" s="12"/>
      <c r="K20" s="12"/>
      <c r="L20" s="12"/>
      <c r="M20" s="12" t="s">
        <v>43</v>
      </c>
      <c r="N20" s="12"/>
    </row>
    <row r="21" spans="1:14" ht="68.25" thickBot="1" x14ac:dyDescent="0.3">
      <c r="A21" s="14"/>
      <c r="B21" s="12"/>
      <c r="C21" s="12"/>
      <c r="D21" s="12"/>
      <c r="E21" s="12" t="s">
        <v>54</v>
      </c>
      <c r="F21" s="12"/>
      <c r="G21" s="12"/>
      <c r="H21" s="12"/>
      <c r="I21" s="15">
        <v>17</v>
      </c>
      <c r="J21" s="12"/>
      <c r="K21" s="12"/>
      <c r="L21" s="12"/>
      <c r="M21" s="12" t="s">
        <v>43</v>
      </c>
      <c r="N21" s="12"/>
    </row>
    <row r="22" spans="1:14" ht="68.25" thickBot="1" x14ac:dyDescent="0.3">
      <c r="A22" s="14">
        <v>9.8007020117564601E+20</v>
      </c>
      <c r="B22" s="12"/>
      <c r="C22" s="12"/>
      <c r="D22" s="12">
        <v>16</v>
      </c>
      <c r="E22" s="12" t="s">
        <v>80</v>
      </c>
      <c r="F22" s="12"/>
      <c r="G22" s="12"/>
      <c r="H22" s="12"/>
      <c r="I22" s="18">
        <v>14</v>
      </c>
      <c r="J22" s="12"/>
      <c r="K22" s="12"/>
      <c r="L22" s="12"/>
      <c r="M22" s="12" t="s">
        <v>45</v>
      </c>
      <c r="N22" s="12"/>
    </row>
    <row r="23" spans="1:14" ht="68.25" thickBot="1" x14ac:dyDescent="0.3">
      <c r="A23" s="14">
        <v>9.8007020117564601E+20</v>
      </c>
      <c r="B23" s="12"/>
      <c r="C23" s="12"/>
      <c r="D23" s="12">
        <v>17</v>
      </c>
      <c r="E23" s="12" t="s">
        <v>55</v>
      </c>
      <c r="F23" s="12"/>
      <c r="G23" s="12"/>
      <c r="H23" s="12"/>
      <c r="I23" s="18">
        <v>55</v>
      </c>
      <c r="J23" s="12"/>
      <c r="K23" s="12"/>
      <c r="L23" s="12"/>
      <c r="M23" s="12" t="s">
        <v>45</v>
      </c>
      <c r="N23" s="12"/>
    </row>
    <row r="24" spans="1:14" ht="68.25" thickBot="1" x14ac:dyDescent="0.3">
      <c r="A24" s="14">
        <v>9.8007020117564601E+20</v>
      </c>
      <c r="B24" s="12"/>
      <c r="C24" s="12"/>
      <c r="D24" s="12">
        <v>18</v>
      </c>
      <c r="E24" s="12" t="s">
        <v>56</v>
      </c>
      <c r="F24" s="12"/>
      <c r="G24" s="12"/>
      <c r="H24" s="12"/>
      <c r="I24" s="18">
        <v>147.727</v>
      </c>
      <c r="J24" s="12"/>
      <c r="K24" s="12"/>
      <c r="L24" s="12"/>
      <c r="M24" s="12" t="s">
        <v>45</v>
      </c>
      <c r="N24" s="12"/>
    </row>
    <row r="25" spans="1:14" ht="68.25" thickBot="1" x14ac:dyDescent="0.3">
      <c r="A25" s="14">
        <v>9.8007020117564601E+20</v>
      </c>
      <c r="B25" s="12"/>
      <c r="C25" s="12"/>
      <c r="D25" s="12">
        <v>19</v>
      </c>
      <c r="E25" s="12" t="s">
        <v>57</v>
      </c>
      <c r="F25" s="12"/>
      <c r="G25" s="12"/>
      <c r="H25" s="12"/>
      <c r="I25" s="15">
        <v>41.9</v>
      </c>
      <c r="J25" s="12"/>
      <c r="K25" s="12"/>
      <c r="L25" s="12"/>
      <c r="M25" s="12" t="s">
        <v>43</v>
      </c>
      <c r="N25" s="12"/>
    </row>
    <row r="26" spans="1:14" ht="68.25" thickBot="1" x14ac:dyDescent="0.3">
      <c r="A26" s="14">
        <v>9.8007020117564601E+20</v>
      </c>
      <c r="B26" s="12"/>
      <c r="C26" s="12"/>
      <c r="D26" s="12">
        <v>20</v>
      </c>
      <c r="E26" s="12" t="s">
        <v>58</v>
      </c>
      <c r="F26" s="12"/>
      <c r="G26" s="12"/>
      <c r="H26" s="12"/>
      <c r="I26" s="15">
        <v>16</v>
      </c>
      <c r="J26" s="12"/>
      <c r="K26" s="12"/>
      <c r="L26" s="12"/>
      <c r="M26" s="12" t="s">
        <v>43</v>
      </c>
      <c r="N26" s="12"/>
    </row>
    <row r="27" spans="1:14" ht="68.25" thickBot="1" x14ac:dyDescent="0.3">
      <c r="A27" s="14">
        <v>9.8007020117564601E+20</v>
      </c>
      <c r="B27" s="12"/>
      <c r="C27" s="12"/>
      <c r="D27" s="12">
        <v>21</v>
      </c>
      <c r="E27" s="12" t="s">
        <v>59</v>
      </c>
      <c r="F27" s="12"/>
      <c r="G27" s="12"/>
      <c r="H27" s="12"/>
      <c r="I27" s="15">
        <v>4</v>
      </c>
      <c r="J27" s="12"/>
      <c r="K27" s="12"/>
      <c r="L27" s="12"/>
      <c r="M27" s="12" t="s">
        <v>43</v>
      </c>
      <c r="N27" s="12"/>
    </row>
    <row r="28" spans="1:14" ht="147" thickBot="1" x14ac:dyDescent="0.3">
      <c r="A28" s="14">
        <v>9.8007020117564601E+20</v>
      </c>
      <c r="B28" s="12"/>
      <c r="C28" s="12"/>
      <c r="D28" s="12"/>
      <c r="E28" s="12" t="s">
        <v>60</v>
      </c>
      <c r="F28" s="12"/>
      <c r="G28" s="12"/>
      <c r="H28" s="12"/>
      <c r="I28" s="15">
        <v>11</v>
      </c>
      <c r="J28" s="12"/>
      <c r="K28" s="12"/>
      <c r="L28" s="12"/>
      <c r="M28" s="12" t="s">
        <v>43</v>
      </c>
      <c r="N28" s="12"/>
    </row>
    <row r="29" spans="1:14" ht="68.25" thickBot="1" x14ac:dyDescent="0.3">
      <c r="A29" s="14">
        <v>9.8007020117564601E+20</v>
      </c>
      <c r="B29" s="12"/>
      <c r="C29" s="12"/>
      <c r="D29" s="12">
        <v>22</v>
      </c>
      <c r="E29" s="12" t="s">
        <v>61</v>
      </c>
      <c r="F29" s="12"/>
      <c r="G29" s="12"/>
      <c r="H29" s="12"/>
      <c r="I29" s="18">
        <v>16.850000000000001</v>
      </c>
      <c r="J29" s="12"/>
      <c r="K29" s="12"/>
      <c r="L29" s="12"/>
      <c r="M29" s="12" t="s">
        <v>45</v>
      </c>
      <c r="N29" s="12"/>
    </row>
    <row r="30" spans="1:14" ht="68.25" thickBot="1" x14ac:dyDescent="0.3">
      <c r="A30" s="14">
        <v>9.8007020100375596E+20</v>
      </c>
      <c r="B30" s="12"/>
      <c r="C30" s="12"/>
      <c r="D30" s="12">
        <v>23</v>
      </c>
      <c r="E30" s="12" t="s">
        <v>72</v>
      </c>
      <c r="F30" s="12"/>
      <c r="G30" s="12"/>
      <c r="H30" s="12"/>
      <c r="I30" s="15">
        <v>4.7290000000000001</v>
      </c>
      <c r="J30" s="12"/>
      <c r="K30" s="12"/>
      <c r="L30" s="12"/>
      <c r="M30" s="12" t="s">
        <v>43</v>
      </c>
      <c r="N30" s="12"/>
    </row>
    <row r="31" spans="1:14" ht="68.25" thickBot="1" x14ac:dyDescent="0.3">
      <c r="A31" s="14">
        <v>9.8007020100375596E+20</v>
      </c>
      <c r="B31" s="12"/>
      <c r="C31" s="12"/>
      <c r="D31" s="12">
        <v>24</v>
      </c>
      <c r="E31" s="12" t="s">
        <v>62</v>
      </c>
      <c r="F31" s="12"/>
      <c r="G31" s="12"/>
      <c r="H31" s="12"/>
      <c r="I31" s="18">
        <v>201.25</v>
      </c>
      <c r="J31" s="12"/>
      <c r="K31" s="12"/>
      <c r="L31" s="12"/>
      <c r="M31" s="12" t="s">
        <v>45</v>
      </c>
      <c r="N31" s="12"/>
    </row>
    <row r="32" spans="1:14" ht="68.25" thickBot="1" x14ac:dyDescent="0.3">
      <c r="A32" s="14">
        <v>9.8007070117582602E+19</v>
      </c>
      <c r="B32" s="12"/>
      <c r="C32" s="12"/>
      <c r="D32" s="12">
        <v>25</v>
      </c>
      <c r="E32" s="12" t="s">
        <v>62</v>
      </c>
      <c r="F32" s="12"/>
      <c r="G32" s="12"/>
      <c r="H32" s="12"/>
      <c r="I32" s="18">
        <v>353.54700000000003</v>
      </c>
      <c r="J32" s="12"/>
      <c r="K32" s="12"/>
      <c r="L32" s="12"/>
      <c r="M32" s="12" t="s">
        <v>45</v>
      </c>
      <c r="N32" s="12"/>
    </row>
    <row r="33" spans="1:14" ht="68.25" thickBot="1" x14ac:dyDescent="0.3">
      <c r="A33" s="14">
        <v>9.8007020100375596E+20</v>
      </c>
      <c r="B33" s="12"/>
      <c r="C33" s="12"/>
      <c r="D33" s="12">
        <v>26</v>
      </c>
      <c r="E33" s="12" t="s">
        <v>62</v>
      </c>
      <c r="F33" s="12"/>
      <c r="G33" s="12"/>
      <c r="H33" s="12"/>
      <c r="I33" s="18">
        <v>255.64099999999999</v>
      </c>
      <c r="J33" s="12"/>
      <c r="K33" s="12"/>
      <c r="L33" s="12"/>
      <c r="M33" s="12" t="s">
        <v>45</v>
      </c>
      <c r="N33" s="12"/>
    </row>
    <row r="34" spans="1:14" ht="68.25" thickBot="1" x14ac:dyDescent="0.3">
      <c r="A34" s="14">
        <v>9.8007020110161592E+19</v>
      </c>
      <c r="B34" s="12"/>
      <c r="C34" s="12"/>
      <c r="D34" s="12">
        <v>27</v>
      </c>
      <c r="E34" s="12" t="s">
        <v>62</v>
      </c>
      <c r="F34" s="12"/>
      <c r="G34" s="12"/>
      <c r="H34" s="12"/>
      <c r="I34" s="18">
        <v>238.66900000000001</v>
      </c>
      <c r="J34" s="12"/>
      <c r="K34" s="12"/>
      <c r="L34" s="12"/>
      <c r="M34" s="12" t="s">
        <v>45</v>
      </c>
      <c r="N34" s="12"/>
    </row>
    <row r="35" spans="1:14" ht="68.25" thickBot="1" x14ac:dyDescent="0.3">
      <c r="A35" s="14">
        <v>9.8007020110161592E+19</v>
      </c>
      <c r="B35" s="12"/>
      <c r="C35" s="12"/>
      <c r="D35" s="12">
        <v>28</v>
      </c>
      <c r="E35" s="12" t="s">
        <v>63</v>
      </c>
      <c r="F35" s="12"/>
      <c r="G35" s="12"/>
      <c r="H35" s="12"/>
      <c r="I35" s="15">
        <v>6.7939999999999996</v>
      </c>
      <c r="J35" s="12"/>
      <c r="K35" s="12"/>
      <c r="L35" s="12"/>
      <c r="M35" s="12" t="s">
        <v>43</v>
      </c>
      <c r="N35" s="12"/>
    </row>
    <row r="36" spans="1:14" ht="68.25" thickBot="1" x14ac:dyDescent="0.3">
      <c r="A36" s="14">
        <v>9.8007020110161592E+19</v>
      </c>
      <c r="B36" s="12"/>
      <c r="C36" s="12"/>
      <c r="D36" s="12">
        <v>29</v>
      </c>
      <c r="E36" s="12" t="s">
        <v>73</v>
      </c>
      <c r="F36" s="12"/>
      <c r="G36" s="12"/>
      <c r="H36" s="12"/>
      <c r="I36" s="15">
        <v>11.34</v>
      </c>
      <c r="J36" s="12"/>
      <c r="K36" s="12"/>
      <c r="L36" s="12"/>
      <c r="M36" s="12" t="s">
        <v>43</v>
      </c>
      <c r="N36" s="12"/>
    </row>
    <row r="37" spans="1:14" ht="68.25" thickBot="1" x14ac:dyDescent="0.3">
      <c r="A37" s="14">
        <v>9.8007020110161592E+19</v>
      </c>
      <c r="B37" s="12"/>
      <c r="C37" s="12"/>
      <c r="D37" s="12">
        <v>30</v>
      </c>
      <c r="E37" s="12" t="s">
        <v>74</v>
      </c>
      <c r="F37" s="12"/>
      <c r="G37" s="12"/>
      <c r="H37" s="12"/>
      <c r="I37" s="15">
        <v>15.6</v>
      </c>
      <c r="J37" s="12"/>
      <c r="K37" s="12"/>
      <c r="L37" s="12"/>
      <c r="M37" s="12" t="s">
        <v>43</v>
      </c>
      <c r="N37" s="12"/>
    </row>
    <row r="38" spans="1:14" ht="68.25" thickBot="1" x14ac:dyDescent="0.3">
      <c r="A38" s="14">
        <v>9.8007020110161592E+19</v>
      </c>
      <c r="B38" s="12"/>
      <c r="C38" s="12"/>
      <c r="D38" s="12">
        <v>31</v>
      </c>
      <c r="E38" s="12" t="s">
        <v>64</v>
      </c>
      <c r="F38" s="12"/>
      <c r="G38" s="12"/>
      <c r="H38" s="12"/>
      <c r="I38" s="15">
        <v>4.6959999999999997</v>
      </c>
      <c r="J38" s="12"/>
      <c r="K38" s="12"/>
      <c r="L38" s="12"/>
      <c r="M38" s="12" t="s">
        <v>43</v>
      </c>
      <c r="N38" s="12"/>
    </row>
    <row r="39" spans="1:14" ht="68.25" thickBot="1" x14ac:dyDescent="0.3">
      <c r="A39" s="14">
        <v>9.8007020110161592E+19</v>
      </c>
      <c r="B39" s="12"/>
      <c r="C39" s="12"/>
      <c r="D39" s="12">
        <v>32</v>
      </c>
      <c r="E39" s="12" t="s">
        <v>65</v>
      </c>
      <c r="F39" s="12"/>
      <c r="G39" s="12"/>
      <c r="H39" s="12"/>
      <c r="I39" s="15">
        <v>12.815</v>
      </c>
      <c r="J39" s="12"/>
      <c r="K39" s="12"/>
      <c r="L39" s="12"/>
      <c r="M39" s="12" t="s">
        <v>43</v>
      </c>
      <c r="N39" s="12"/>
    </row>
    <row r="40" spans="1:14" ht="68.25" thickBot="1" x14ac:dyDescent="0.3">
      <c r="A40" s="14">
        <v>9.8007020117564601E+20</v>
      </c>
      <c r="B40" s="12"/>
      <c r="C40" s="12"/>
      <c r="D40" s="12">
        <v>33</v>
      </c>
      <c r="E40" s="12" t="s">
        <v>66</v>
      </c>
      <c r="F40" s="12"/>
      <c r="G40" s="12"/>
      <c r="H40" s="12"/>
      <c r="I40" s="18">
        <v>20</v>
      </c>
      <c r="J40" s="12"/>
      <c r="K40" s="12"/>
      <c r="L40" s="12"/>
      <c r="M40" s="12" t="s">
        <v>45</v>
      </c>
      <c r="N40" s="12"/>
    </row>
    <row r="41" spans="1:14" ht="68.25" thickBot="1" x14ac:dyDescent="0.3">
      <c r="A41" s="14">
        <v>9.8007020117564601E+20</v>
      </c>
      <c r="B41" s="12"/>
      <c r="C41" s="12"/>
      <c r="D41" s="12">
        <v>34</v>
      </c>
      <c r="E41" s="12" t="s">
        <v>67</v>
      </c>
      <c r="F41" s="12"/>
      <c r="G41" s="12"/>
      <c r="H41" s="12"/>
      <c r="I41" s="15">
        <v>10</v>
      </c>
      <c r="J41" s="12"/>
      <c r="K41" s="12"/>
      <c r="L41" s="12"/>
      <c r="M41" s="12" t="s">
        <v>43</v>
      </c>
      <c r="N41" s="12"/>
    </row>
    <row r="42" spans="1:14" ht="68.25" thickBot="1" x14ac:dyDescent="0.3">
      <c r="A42" s="14"/>
      <c r="B42" s="12"/>
      <c r="C42" s="12"/>
      <c r="D42" s="12">
        <v>35</v>
      </c>
      <c r="E42" s="12" t="s">
        <v>75</v>
      </c>
      <c r="F42" s="12"/>
      <c r="G42" s="12"/>
      <c r="H42" s="12"/>
      <c r="I42" s="18">
        <v>15</v>
      </c>
      <c r="J42" s="12"/>
      <c r="K42" s="12"/>
      <c r="L42" s="12"/>
      <c r="M42" s="12" t="s">
        <v>45</v>
      </c>
      <c r="N42" s="12"/>
    </row>
    <row r="43" spans="1:14" ht="15.75" thickBot="1" x14ac:dyDescent="0.3">
      <c r="A43" s="11" t="s">
        <v>68</v>
      </c>
      <c r="B43" s="12"/>
      <c r="C43" s="12"/>
      <c r="D43" s="12"/>
      <c r="E43" s="12"/>
      <c r="F43" s="12"/>
      <c r="G43" s="12"/>
      <c r="H43" s="12"/>
      <c r="I43" s="12">
        <f>SUM(I6:I42)</f>
        <v>6404.4180000000006</v>
      </c>
      <c r="J43" s="12"/>
      <c r="K43" s="12"/>
      <c r="L43" s="12"/>
      <c r="M43" s="12"/>
      <c r="N43" s="12"/>
    </row>
    <row r="45" spans="1:14" x14ac:dyDescent="0.25">
      <c r="I45" s="16">
        <f>6419.419-I43</f>
        <v>15.000999999999294</v>
      </c>
    </row>
    <row r="46" spans="1:14" x14ac:dyDescent="0.25">
      <c r="A46" s="13"/>
    </row>
  </sheetData>
  <mergeCells count="15">
    <mergeCell ref="N1:N4"/>
    <mergeCell ref="A1:A4"/>
    <mergeCell ref="B1:B4"/>
    <mergeCell ref="C1:C4"/>
    <mergeCell ref="D1:L1"/>
    <mergeCell ref="M1:M4"/>
    <mergeCell ref="J2:J4"/>
    <mergeCell ref="K2:L2"/>
    <mergeCell ref="L3:L4"/>
    <mergeCell ref="D2:D4"/>
    <mergeCell ref="E2:E4"/>
    <mergeCell ref="F2:F4"/>
    <mergeCell ref="G2:G4"/>
    <mergeCell ref="H2:H4"/>
    <mergeCell ref="I2:I4"/>
  </mergeCells>
  <hyperlinks>
    <hyperlink ref="A46" location="_ftnref1" display="_ftnref1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СГОЗ</vt:lpstr>
      <vt:lpstr>Лист2</vt:lpstr>
      <vt:lpstr>Лист3</vt:lpstr>
      <vt:lpstr>Лист2!_ftn1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лена</cp:lastModifiedBy>
  <dcterms:created xsi:type="dcterms:W3CDTF">2016-01-15T06:42:35Z</dcterms:created>
  <dcterms:modified xsi:type="dcterms:W3CDTF">2019-01-08T04:24:31Z</dcterms:modified>
</cp:coreProperties>
</file>